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u24668\Desktop\Agenda\MsZ\2018\"/>
    </mc:Choice>
  </mc:AlternateContent>
  <bookViews>
    <workbookView xWindow="0" yWindow="0" windowWidth="28800" windowHeight="11835"/>
  </bookViews>
  <sheets>
    <sheet name="č.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J56" i="1" s="1"/>
  <c r="H47" i="1"/>
  <c r="H39" i="1"/>
  <c r="I58" i="1" s="1"/>
  <c r="H37" i="1"/>
  <c r="I57" i="1" s="1"/>
  <c r="H33" i="1"/>
  <c r="H48" i="1" s="1"/>
  <c r="H17" i="1"/>
  <c r="H11" i="1"/>
  <c r="H58" i="1" s="1"/>
  <c r="J58" i="1" s="1"/>
  <c r="H9" i="1"/>
  <c r="H57" i="1" s="1"/>
  <c r="J57" i="1" s="1"/>
  <c r="H7" i="1"/>
  <c r="H18" i="1" s="1"/>
  <c r="I59" i="1" l="1"/>
  <c r="H59" i="1"/>
  <c r="J59" i="1" s="1"/>
</calcChain>
</file>

<file path=xl/sharedStrings.xml><?xml version="1.0" encoding="utf-8"?>
<sst xmlns="http://schemas.openxmlformats.org/spreadsheetml/2006/main" count="138" uniqueCount="97">
  <si>
    <t>Na MsZ dňa:</t>
  </si>
  <si>
    <t>Rozpočtové opatrenie č. 6</t>
  </si>
  <si>
    <t>K bodu č.</t>
  </si>
  <si>
    <t>Druh rozpočtu</t>
  </si>
  <si>
    <t>Funk.klas.</t>
  </si>
  <si>
    <t>Položka</t>
  </si>
  <si>
    <t>Názov položky</t>
  </si>
  <si>
    <t>Schválený</t>
  </si>
  <si>
    <t>Úprava o</t>
  </si>
  <si>
    <t>Dôvod zmeny</t>
  </si>
  <si>
    <t>PRÍJMY</t>
  </si>
  <si>
    <t>Bežné</t>
  </si>
  <si>
    <t>Daň z príjmov fyzických osôb</t>
  </si>
  <si>
    <t>zvýšenie príjmov</t>
  </si>
  <si>
    <t>Pokuty, penále a iné sankcie</t>
  </si>
  <si>
    <t>Kapitálové</t>
  </si>
  <si>
    <t>Príjem z predaja pozemkov</t>
  </si>
  <si>
    <t xml:space="preserve">zvýšenie príjmu </t>
  </si>
  <si>
    <t>Fin. op.</t>
  </si>
  <si>
    <t>Prostriedky z predchádzajúcich rokov</t>
  </si>
  <si>
    <t xml:space="preserve">zvýšený príjem z Fondu opráv </t>
  </si>
  <si>
    <t>ŠKOLA</t>
  </si>
  <si>
    <t>ZŠ - vlastné príjmy</t>
  </si>
  <si>
    <t>zvýšenie vlastných príjmov</t>
  </si>
  <si>
    <t>ZŠ ŠJ - vlastné príjmy</t>
  </si>
  <si>
    <t>ŠKD - vlastné príjmy</t>
  </si>
  <si>
    <t>ZUŠ - vlastné príjmy</t>
  </si>
  <si>
    <t>Gymnázium - vlastné príjmy</t>
  </si>
  <si>
    <t>SPOLU</t>
  </si>
  <si>
    <t>VÝDAVKY</t>
  </si>
  <si>
    <t>01.1.1</t>
  </si>
  <si>
    <t xml:space="preserve">Všeobecné služby </t>
  </si>
  <si>
    <t xml:space="preserve">zvýšenie výdavkov na stravovanie, dobropisy </t>
  </si>
  <si>
    <t>Transfery v rámci verejnej správy</t>
  </si>
  <si>
    <t>zvýšenie výdavkov na činnosť stavebného úradu</t>
  </si>
  <si>
    <t>01.1.2</t>
  </si>
  <si>
    <t>zvýšenie výdavkov na poplatky, odvody</t>
  </si>
  <si>
    <t>04.1.2</t>
  </si>
  <si>
    <t>Energie, voda a komunikácie</t>
  </si>
  <si>
    <t>zvýšenie výdavkov na telekomunikačné služby TSP</t>
  </si>
  <si>
    <t>04.5.1</t>
  </si>
  <si>
    <t>zvýšenie výdavkov na zrážkovú vodu</t>
  </si>
  <si>
    <t>Materiál</t>
  </si>
  <si>
    <t>zvýšenie výdavkov na materiál</t>
  </si>
  <si>
    <t>05.1.0</t>
  </si>
  <si>
    <t>zvýšenie výdavkov na vývoz KO</t>
  </si>
  <si>
    <t>06.6.0</t>
  </si>
  <si>
    <t>Rutinná a štandardná údržba</t>
  </si>
  <si>
    <t>zvýšenie výdavkov na opravu z fondu opráv</t>
  </si>
  <si>
    <t>08.1.0</t>
  </si>
  <si>
    <t>nákup športových potrieb - presun z kapitálových výdavkoch</t>
  </si>
  <si>
    <t>08.4.0</t>
  </si>
  <si>
    <t>zvýšenie výdavkov na energie (dom smútku, cintorín)</t>
  </si>
  <si>
    <t>zvýšenie výdavkov na materiál (dom smútku, cintorín)</t>
  </si>
  <si>
    <t>10.9.0</t>
  </si>
  <si>
    <t>príspevok na stravovanie dôchodcov</t>
  </si>
  <si>
    <t>Prevádzkové stroje,p rístroje, zariadenia</t>
  </si>
  <si>
    <t>zvýšenie výdavkov na nákup posypového vozíka, boijler MŠ</t>
  </si>
  <si>
    <t>presun medzi položkami - bežné výdavky (nákup športových potrieb)</t>
  </si>
  <si>
    <t>09.5.0</t>
  </si>
  <si>
    <t>Projektová dokumentácia</t>
  </si>
  <si>
    <t xml:space="preserve">zvýšenie výdavkov na projekt "Zvýšenie kapacity MŠ" </t>
  </si>
  <si>
    <t>Fin. operácie</t>
  </si>
  <si>
    <t>Ostatné výdavkové finančné operácie</t>
  </si>
  <si>
    <t>vrátenie finančnej zábezpeky z verejného obstarávania</t>
  </si>
  <si>
    <t>ŠKOLY</t>
  </si>
  <si>
    <t>ZŠ - výdavky z vlastných príjmov</t>
  </si>
  <si>
    <t>zvýšenie výdavkov z vlastných príjmov</t>
  </si>
  <si>
    <t>ZŠ ŠJ - výdavky z vlastných príjmov</t>
  </si>
  <si>
    <t>ŠKD -výdavky z vlastných príjmov</t>
  </si>
  <si>
    <t>ZUŠ - výdavky z vlastných príjmov</t>
  </si>
  <si>
    <t>Gymnázium - výdavky z vlastných príjmov</t>
  </si>
  <si>
    <t>CVČ - výdavky z dotácie mesta</t>
  </si>
  <si>
    <t>zvýšenie výdavkov (presun zo ZUŠ)</t>
  </si>
  <si>
    <t>ZUŠ - výdavky z dotácie mesta</t>
  </si>
  <si>
    <t>zníženie výdavkov ( presun do CVČ)</t>
  </si>
  <si>
    <t>Návrh na uznesenie:</t>
  </si>
  <si>
    <t>MsZ schvaľuje rozpočtové opatrenie č. 6</t>
  </si>
  <si>
    <t>Na schválenie predkladá:</t>
  </si>
  <si>
    <t>Ing. Ján Kurňava</t>
  </si>
  <si>
    <t>Vypracovala:</t>
  </si>
  <si>
    <t>Ing. Jaroslava Kronová</t>
  </si>
  <si>
    <t>Dátum vyhotovenia:</t>
  </si>
  <si>
    <t>Dôvod zmeny rozpočtu:</t>
  </si>
  <si>
    <t>§ 14 ods. 2 písm. b)</t>
  </si>
  <si>
    <t>Rozpočet pred úpravou</t>
  </si>
  <si>
    <t>Rozpočet po úprave</t>
  </si>
  <si>
    <t>Príjmy</t>
  </si>
  <si>
    <t>Výdavky</t>
  </si>
  <si>
    <t>Rozdiel</t>
  </si>
  <si>
    <t xml:space="preserve">Bežný </t>
  </si>
  <si>
    <t>Kapitálový</t>
  </si>
  <si>
    <t>Finančné op.</t>
  </si>
  <si>
    <t>Komentár k úprave rozpočtu Spojenej  školy:</t>
  </si>
  <si>
    <t>CVČ je stále  poddimenzované, nízky koeficient, preto:</t>
  </si>
  <si>
    <t>ZUŠ - presun do CVČ , tento rok je to možné z dôvodu šetrenia platu počas prázdnin 2 zamestnankýň  na MD a ukončenia dohôd k 30.6.2018</t>
  </si>
  <si>
    <t>ZUŠ 2019 -  zvýšenie rozpočtu oproti 2018 , aj keď teraz je šetrenie- z dôvodu navýšenia platov pedagogických zamestnacov o 10% a navýšenie platov nepedagogických zamestnancov podľa novej tabuľky a v súlade s KZ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</si>
</sst>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5" xfId="0" applyFont="1" applyBorder="1"/>
    <xf numFmtId="49" fontId="0" fillId="0" borderId="4" xfId="0" applyNumberFormat="1" applyBorder="1"/>
    <xf numFmtId="3" fontId="0" fillId="0" borderId="1" xfId="0" applyNumberFormat="1" applyBorder="1" applyAlignment="1">
      <alignment horizontal="center"/>
    </xf>
    <xf numFmtId="4" fontId="0" fillId="0" borderId="1" xfId="0" applyNumberFormat="1" applyFill="1" applyBorder="1"/>
    <xf numFmtId="4" fontId="0" fillId="0" borderId="1" xfId="0" applyNumberFormat="1" applyBorder="1"/>
    <xf numFmtId="0" fontId="1" fillId="0" borderId="6" xfId="0" applyFont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/>
    <xf numFmtId="0" fontId="1" fillId="0" borderId="7" xfId="0" applyFont="1" applyBorder="1"/>
    <xf numFmtId="4" fontId="0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0" fillId="0" borderId="1" xfId="0" applyNumberFormat="1" applyBorder="1"/>
    <xf numFmtId="0" fontId="5" fillId="0" borderId="1" xfId="0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4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4" fontId="0" fillId="2" borderId="1" xfId="0" applyNumberFormat="1" applyFill="1" applyBorder="1"/>
    <xf numFmtId="0" fontId="0" fillId="0" borderId="3" xfId="0" applyBorder="1"/>
    <xf numFmtId="0" fontId="0" fillId="0" borderId="4" xfId="0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2" xfId="0" applyBorder="1"/>
    <xf numFmtId="4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3" xfId="0" applyFont="1" applyBorder="1"/>
    <xf numFmtId="49" fontId="0" fillId="0" borderId="7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0" borderId="1" xfId="0" applyNumberFormat="1" applyFont="1" applyBorder="1"/>
    <xf numFmtId="0" fontId="1" fillId="0" borderId="0" xfId="0" applyFont="1"/>
    <xf numFmtId="0" fontId="0" fillId="0" borderId="0" xfId="0" applyBorder="1"/>
    <xf numFmtId="0" fontId="1" fillId="0" borderId="0" xfId="0" applyFont="1" applyFill="1" applyBorder="1"/>
    <xf numFmtId="14" fontId="0" fillId="0" borderId="0" xfId="0" applyNumberFormat="1" applyBorder="1" applyAlignment="1">
      <alignment horizontal="left"/>
    </xf>
    <xf numFmtId="0" fontId="4" fillId="0" borderId="0" xfId="0" applyFon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M49" sqref="M49"/>
    </sheetView>
  </sheetViews>
  <sheetFormatPr defaultRowHeight="15" x14ac:dyDescent="0.25"/>
  <cols>
    <col min="1" max="1" width="11.140625" customWidth="1"/>
    <col min="2" max="2" width="12.7109375" customWidth="1"/>
    <col min="3" max="3" width="11.85546875" customWidth="1"/>
    <col min="4" max="4" width="12.5703125" customWidth="1"/>
    <col min="6" max="6" width="17.28515625" customWidth="1"/>
    <col min="7" max="7" width="13.140625" customWidth="1"/>
    <col min="8" max="8" width="13.5703125" customWidth="1"/>
    <col min="9" max="9" width="13" customWidth="1"/>
    <col min="10" max="10" width="13.5703125" customWidth="1"/>
    <col min="12" max="12" width="20.42578125" customWidth="1"/>
  </cols>
  <sheetData>
    <row r="1" spans="1:12" ht="18.75" x14ac:dyDescent="0.3">
      <c r="B1" s="1"/>
      <c r="C1" s="1"/>
      <c r="D1" s="1"/>
      <c r="E1" s="1"/>
      <c r="I1" t="s">
        <v>0</v>
      </c>
      <c r="J1" s="2">
        <v>43447</v>
      </c>
    </row>
    <row r="2" spans="1:12" ht="18.75" x14ac:dyDescent="0.3">
      <c r="B2" s="1" t="s">
        <v>1</v>
      </c>
      <c r="C2" s="1"/>
      <c r="D2" s="1"/>
      <c r="E2" s="1"/>
      <c r="I2" t="s">
        <v>2</v>
      </c>
      <c r="J2" s="3"/>
    </row>
    <row r="3" spans="1:12" x14ac:dyDescent="0.25">
      <c r="A3" s="4" t="s">
        <v>3</v>
      </c>
      <c r="B3" s="4" t="s">
        <v>4</v>
      </c>
      <c r="C3" s="4" t="s">
        <v>5</v>
      </c>
      <c r="D3" s="106" t="s">
        <v>6</v>
      </c>
      <c r="E3" s="107"/>
      <c r="F3" s="108"/>
      <c r="G3" s="4" t="s">
        <v>7</v>
      </c>
      <c r="H3" s="4" t="s">
        <v>8</v>
      </c>
      <c r="I3" s="106" t="s">
        <v>9</v>
      </c>
      <c r="J3" s="107"/>
      <c r="K3" s="107"/>
      <c r="L3" s="108"/>
    </row>
    <row r="4" spans="1:12" ht="15.75" x14ac:dyDescent="0.25">
      <c r="A4" s="5" t="s">
        <v>10</v>
      </c>
      <c r="B4" s="6"/>
      <c r="C4" s="4"/>
      <c r="D4" s="7"/>
      <c r="E4" s="8"/>
      <c r="F4" s="9"/>
      <c r="G4" s="10"/>
      <c r="H4" s="10"/>
      <c r="I4" s="7"/>
      <c r="J4" s="8"/>
      <c r="K4" s="8"/>
      <c r="L4" s="9"/>
    </row>
    <row r="5" spans="1:12" x14ac:dyDescent="0.25">
      <c r="A5" s="11" t="s">
        <v>11</v>
      </c>
      <c r="B5" s="6"/>
      <c r="C5" s="12">
        <v>111</v>
      </c>
      <c r="D5" s="88" t="s">
        <v>12</v>
      </c>
      <c r="E5" s="89"/>
      <c r="F5" s="90"/>
      <c r="G5" s="13">
        <v>1000000</v>
      </c>
      <c r="H5" s="13">
        <v>35000</v>
      </c>
      <c r="I5" s="79" t="s">
        <v>13</v>
      </c>
      <c r="J5" s="80"/>
      <c r="K5" s="80"/>
      <c r="L5" s="81"/>
    </row>
    <row r="6" spans="1:12" x14ac:dyDescent="0.25">
      <c r="B6" s="6"/>
      <c r="C6" s="12">
        <v>222</v>
      </c>
      <c r="D6" s="14" t="s">
        <v>14</v>
      </c>
      <c r="E6" s="15"/>
      <c r="F6" s="16"/>
      <c r="G6" s="13">
        <v>50</v>
      </c>
      <c r="H6" s="13">
        <v>20</v>
      </c>
      <c r="I6" s="79" t="s">
        <v>13</v>
      </c>
      <c r="J6" s="80"/>
      <c r="K6" s="80"/>
      <c r="L6" s="81"/>
    </row>
    <row r="7" spans="1:12" x14ac:dyDescent="0.25">
      <c r="B7" s="6"/>
      <c r="C7" s="12"/>
      <c r="D7" s="17"/>
      <c r="E7" s="15"/>
      <c r="F7" s="16"/>
      <c r="G7" s="13"/>
      <c r="H7" s="18">
        <f>SUM(H5:H6)</f>
        <v>35020</v>
      </c>
      <c r="I7" s="106"/>
      <c r="J7" s="107"/>
      <c r="K7" s="107"/>
      <c r="L7" s="108"/>
    </row>
    <row r="8" spans="1:12" x14ac:dyDescent="0.25">
      <c r="A8" s="19" t="s">
        <v>15</v>
      </c>
      <c r="B8" s="20"/>
      <c r="C8" s="21">
        <v>233</v>
      </c>
      <c r="D8" s="98" t="s">
        <v>16</v>
      </c>
      <c r="E8" s="98"/>
      <c r="F8" s="98"/>
      <c r="G8" s="22">
        <v>3500</v>
      </c>
      <c r="H8" s="23">
        <v>500</v>
      </c>
      <c r="I8" s="99" t="s">
        <v>17</v>
      </c>
      <c r="J8" s="99"/>
      <c r="K8" s="99"/>
      <c r="L8" s="99"/>
    </row>
    <row r="9" spans="1:12" x14ac:dyDescent="0.25">
      <c r="A9" s="24"/>
      <c r="B9" s="20"/>
      <c r="C9" s="21"/>
      <c r="D9" s="25"/>
      <c r="E9" s="26"/>
      <c r="F9" s="27"/>
      <c r="G9" s="22"/>
      <c r="H9" s="28">
        <f>SUM(H8)</f>
        <v>500</v>
      </c>
      <c r="I9" s="79"/>
      <c r="J9" s="80"/>
      <c r="K9" s="80"/>
      <c r="L9" s="81"/>
    </row>
    <row r="10" spans="1:12" x14ac:dyDescent="0.25">
      <c r="A10" s="29" t="s">
        <v>18</v>
      </c>
      <c r="B10" s="30"/>
      <c r="C10" s="21">
        <v>453</v>
      </c>
      <c r="D10" s="100" t="s">
        <v>19</v>
      </c>
      <c r="E10" s="101"/>
      <c r="F10" s="102"/>
      <c r="G10" s="22">
        <v>0</v>
      </c>
      <c r="H10" s="23">
        <v>2000</v>
      </c>
      <c r="I10" s="79" t="s">
        <v>20</v>
      </c>
      <c r="J10" s="80"/>
      <c r="K10" s="80"/>
      <c r="L10" s="81"/>
    </row>
    <row r="11" spans="1:12" x14ac:dyDescent="0.25">
      <c r="A11" s="31"/>
      <c r="B11" s="30"/>
      <c r="C11" s="21"/>
      <c r="D11" s="25"/>
      <c r="E11" s="26"/>
      <c r="F11" s="27"/>
      <c r="G11" s="22"/>
      <c r="H11" s="28">
        <f>SUM(H10)</f>
        <v>2000</v>
      </c>
      <c r="I11" s="103"/>
      <c r="J11" s="104"/>
      <c r="K11" s="104"/>
      <c r="L11" s="105"/>
    </row>
    <row r="12" spans="1:12" x14ac:dyDescent="0.25">
      <c r="A12" s="31" t="s">
        <v>21</v>
      </c>
      <c r="B12" s="30"/>
      <c r="C12" s="21">
        <v>223</v>
      </c>
      <c r="D12" s="25" t="s">
        <v>22</v>
      </c>
      <c r="E12" s="26"/>
      <c r="F12" s="27"/>
      <c r="G12" s="22">
        <v>1200</v>
      </c>
      <c r="H12" s="32">
        <v>1300</v>
      </c>
      <c r="I12" s="79" t="s">
        <v>23</v>
      </c>
      <c r="J12" s="80"/>
      <c r="K12" s="80"/>
      <c r="L12" s="81"/>
    </row>
    <row r="13" spans="1:12" x14ac:dyDescent="0.25">
      <c r="A13" s="31"/>
      <c r="B13" s="30"/>
      <c r="C13" s="21">
        <v>223</v>
      </c>
      <c r="D13" s="88" t="s">
        <v>24</v>
      </c>
      <c r="E13" s="89"/>
      <c r="F13" s="90"/>
      <c r="G13" s="22">
        <v>73400</v>
      </c>
      <c r="H13" s="32">
        <v>2400</v>
      </c>
      <c r="I13" s="79" t="s">
        <v>23</v>
      </c>
      <c r="J13" s="80"/>
      <c r="K13" s="80"/>
      <c r="L13" s="81"/>
    </row>
    <row r="14" spans="1:12" x14ac:dyDescent="0.25">
      <c r="A14" s="31"/>
      <c r="B14" s="30"/>
      <c r="C14" s="21">
        <v>223</v>
      </c>
      <c r="D14" s="25" t="s">
        <v>25</v>
      </c>
      <c r="E14" s="26"/>
      <c r="F14" s="27"/>
      <c r="G14" s="22">
        <v>900</v>
      </c>
      <c r="H14" s="32">
        <v>300</v>
      </c>
      <c r="I14" s="79" t="s">
        <v>23</v>
      </c>
      <c r="J14" s="80"/>
      <c r="K14" s="80"/>
      <c r="L14" s="81"/>
    </row>
    <row r="15" spans="1:12" x14ac:dyDescent="0.25">
      <c r="A15" s="31"/>
      <c r="B15" s="30"/>
      <c r="C15" s="21">
        <v>223</v>
      </c>
      <c r="D15" s="25" t="s">
        <v>26</v>
      </c>
      <c r="E15" s="26"/>
      <c r="F15" s="27"/>
      <c r="G15" s="22">
        <v>5500</v>
      </c>
      <c r="H15" s="32">
        <v>500</v>
      </c>
      <c r="I15" s="79" t="s">
        <v>23</v>
      </c>
      <c r="J15" s="80"/>
      <c r="K15" s="80"/>
      <c r="L15" s="81"/>
    </row>
    <row r="16" spans="1:12" x14ac:dyDescent="0.25">
      <c r="A16" s="31"/>
      <c r="B16" s="30"/>
      <c r="C16" s="21">
        <v>223</v>
      </c>
      <c r="D16" s="25" t="s">
        <v>27</v>
      </c>
      <c r="E16" s="26"/>
      <c r="F16" s="27"/>
      <c r="G16" s="22">
        <v>1000</v>
      </c>
      <c r="H16" s="32">
        <v>300</v>
      </c>
      <c r="I16" s="79" t="s">
        <v>23</v>
      </c>
      <c r="J16" s="80"/>
      <c r="K16" s="80"/>
      <c r="L16" s="81"/>
    </row>
    <row r="17" spans="1:12" x14ac:dyDescent="0.25">
      <c r="A17" s="31"/>
      <c r="B17" s="30"/>
      <c r="C17" s="21"/>
      <c r="D17" s="25"/>
      <c r="E17" s="26"/>
      <c r="F17" s="27"/>
      <c r="G17" s="22"/>
      <c r="H17" s="28">
        <f>SUM(H12:H16)</f>
        <v>4800</v>
      </c>
      <c r="I17" s="33"/>
      <c r="J17" s="34"/>
      <c r="K17" s="34"/>
      <c r="L17" s="35"/>
    </row>
    <row r="18" spans="1:12" x14ac:dyDescent="0.25">
      <c r="A18" s="29" t="s">
        <v>28</v>
      </c>
      <c r="B18" s="30"/>
      <c r="C18" s="36"/>
      <c r="D18" s="91"/>
      <c r="E18" s="92"/>
      <c r="F18" s="93"/>
      <c r="G18" s="22"/>
      <c r="H18" s="28">
        <f>H7+H9+H11+H17</f>
        <v>42320</v>
      </c>
      <c r="I18" s="94"/>
      <c r="J18" s="94"/>
      <c r="K18" s="94"/>
      <c r="L18" s="94"/>
    </row>
    <row r="19" spans="1:12" ht="15.75" x14ac:dyDescent="0.25">
      <c r="A19" s="37" t="s">
        <v>29</v>
      </c>
      <c r="B19" s="30"/>
      <c r="C19" s="38"/>
      <c r="D19" s="95"/>
      <c r="E19" s="96"/>
      <c r="F19" s="97"/>
      <c r="G19" s="23"/>
      <c r="H19" s="23"/>
      <c r="I19" s="94"/>
      <c r="J19" s="94"/>
      <c r="K19" s="94"/>
      <c r="L19" s="94"/>
    </row>
    <row r="20" spans="1:12" ht="15.75" x14ac:dyDescent="0.25">
      <c r="A20" s="37" t="s">
        <v>11</v>
      </c>
      <c r="B20" s="39" t="s">
        <v>30</v>
      </c>
      <c r="C20" s="40">
        <v>637</v>
      </c>
      <c r="D20" s="85" t="s">
        <v>31</v>
      </c>
      <c r="E20" s="86"/>
      <c r="F20" s="87"/>
      <c r="G20" s="41">
        <v>15500</v>
      </c>
      <c r="H20" s="23">
        <v>4000</v>
      </c>
      <c r="I20" s="79" t="s">
        <v>32</v>
      </c>
      <c r="J20" s="80"/>
      <c r="K20" s="80"/>
      <c r="L20" s="81"/>
    </row>
    <row r="21" spans="1:12" ht="15.75" x14ac:dyDescent="0.25">
      <c r="A21" s="37"/>
      <c r="B21" s="39" t="s">
        <v>30</v>
      </c>
      <c r="C21" s="40">
        <v>641</v>
      </c>
      <c r="D21" s="85" t="s">
        <v>33</v>
      </c>
      <c r="E21" s="86"/>
      <c r="F21" s="87"/>
      <c r="G21" s="41">
        <v>2500</v>
      </c>
      <c r="H21" s="23">
        <v>1500</v>
      </c>
      <c r="I21" s="79" t="s">
        <v>34</v>
      </c>
      <c r="J21" s="80"/>
      <c r="K21" s="80"/>
      <c r="L21" s="81"/>
    </row>
    <row r="22" spans="1:12" ht="15.75" x14ac:dyDescent="0.25">
      <c r="A22" s="37"/>
      <c r="B22" s="39" t="s">
        <v>35</v>
      </c>
      <c r="C22" s="40">
        <v>637</v>
      </c>
      <c r="D22" s="85" t="s">
        <v>31</v>
      </c>
      <c r="E22" s="86"/>
      <c r="F22" s="87"/>
      <c r="G22" s="41">
        <v>1500</v>
      </c>
      <c r="H22" s="23">
        <v>200</v>
      </c>
      <c r="I22" s="79" t="s">
        <v>36</v>
      </c>
      <c r="J22" s="80"/>
      <c r="K22" s="80"/>
      <c r="L22" s="81"/>
    </row>
    <row r="23" spans="1:12" x14ac:dyDescent="0.25">
      <c r="B23" s="39" t="s">
        <v>37</v>
      </c>
      <c r="C23" s="40">
        <v>632</v>
      </c>
      <c r="D23" s="85" t="s">
        <v>38</v>
      </c>
      <c r="E23" s="86"/>
      <c r="F23" s="87"/>
      <c r="G23" s="41">
        <v>100</v>
      </c>
      <c r="H23" s="23">
        <v>100</v>
      </c>
      <c r="I23" s="79" t="s">
        <v>39</v>
      </c>
      <c r="J23" s="80"/>
      <c r="K23" s="80"/>
      <c r="L23" s="81"/>
    </row>
    <row r="24" spans="1:12" ht="15.75" x14ac:dyDescent="0.25">
      <c r="A24" s="37"/>
      <c r="B24" s="39" t="s">
        <v>40</v>
      </c>
      <c r="C24" s="40">
        <v>632</v>
      </c>
      <c r="D24" s="85" t="s">
        <v>38</v>
      </c>
      <c r="E24" s="86"/>
      <c r="F24" s="87"/>
      <c r="G24" s="41">
        <v>1500</v>
      </c>
      <c r="H24" s="23">
        <v>100</v>
      </c>
      <c r="I24" s="79" t="s">
        <v>41</v>
      </c>
      <c r="J24" s="80"/>
      <c r="K24" s="80"/>
      <c r="L24" s="81"/>
    </row>
    <row r="25" spans="1:12" ht="15.75" x14ac:dyDescent="0.25">
      <c r="A25" s="37"/>
      <c r="B25" s="39" t="s">
        <v>40</v>
      </c>
      <c r="C25" s="40">
        <v>633</v>
      </c>
      <c r="D25" s="42" t="s">
        <v>42</v>
      </c>
      <c r="E25" s="43"/>
      <c r="F25" s="44"/>
      <c r="G25" s="41">
        <v>500</v>
      </c>
      <c r="H25" s="23">
        <v>100</v>
      </c>
      <c r="I25" s="45" t="s">
        <v>43</v>
      </c>
      <c r="J25" s="46"/>
      <c r="K25" s="46"/>
      <c r="L25" s="47"/>
    </row>
    <row r="26" spans="1:12" ht="15.75" x14ac:dyDescent="0.25">
      <c r="A26" s="37"/>
      <c r="B26" s="39" t="s">
        <v>44</v>
      </c>
      <c r="C26" s="40">
        <v>637</v>
      </c>
      <c r="D26" s="85" t="s">
        <v>31</v>
      </c>
      <c r="E26" s="86"/>
      <c r="F26" s="87"/>
      <c r="G26" s="41">
        <v>28000</v>
      </c>
      <c r="H26" s="23">
        <v>2000</v>
      </c>
      <c r="I26" s="45" t="s">
        <v>45</v>
      </c>
      <c r="J26" s="46"/>
      <c r="K26" s="46"/>
      <c r="L26" s="47"/>
    </row>
    <row r="27" spans="1:12" ht="15.75" x14ac:dyDescent="0.25">
      <c r="A27" s="37"/>
      <c r="B27" s="39" t="s">
        <v>46</v>
      </c>
      <c r="C27" s="40">
        <v>635</v>
      </c>
      <c r="D27" s="42" t="s">
        <v>47</v>
      </c>
      <c r="E27" s="43"/>
      <c r="F27" s="44"/>
      <c r="G27" s="41">
        <v>0</v>
      </c>
      <c r="H27" s="23">
        <v>500</v>
      </c>
      <c r="I27" s="45" t="s">
        <v>48</v>
      </c>
      <c r="J27" s="46"/>
      <c r="K27" s="46"/>
      <c r="L27" s="47"/>
    </row>
    <row r="28" spans="1:12" ht="15.75" x14ac:dyDescent="0.25">
      <c r="A28" s="37"/>
      <c r="B28" s="39" t="s">
        <v>49</v>
      </c>
      <c r="C28" s="40">
        <v>633</v>
      </c>
      <c r="D28" s="42" t="s">
        <v>42</v>
      </c>
      <c r="E28" s="43"/>
      <c r="F28" s="44"/>
      <c r="G28" s="41">
        <v>1400</v>
      </c>
      <c r="H28" s="23">
        <v>600</v>
      </c>
      <c r="I28" s="45" t="s">
        <v>43</v>
      </c>
      <c r="J28" s="46"/>
      <c r="K28" s="46"/>
      <c r="L28" s="47"/>
    </row>
    <row r="29" spans="1:12" ht="15.75" x14ac:dyDescent="0.25">
      <c r="A29" s="37"/>
      <c r="B29" s="39" t="s">
        <v>49</v>
      </c>
      <c r="C29" s="40">
        <v>633</v>
      </c>
      <c r="D29" s="42" t="s">
        <v>42</v>
      </c>
      <c r="E29" s="43"/>
      <c r="F29" s="44"/>
      <c r="G29" s="41">
        <v>0</v>
      </c>
      <c r="H29" s="23">
        <v>4000</v>
      </c>
      <c r="I29" s="45" t="s">
        <v>50</v>
      </c>
      <c r="J29" s="46"/>
      <c r="K29" s="46"/>
      <c r="L29" s="47"/>
    </row>
    <row r="30" spans="1:12" ht="15.75" x14ac:dyDescent="0.25">
      <c r="A30" s="37"/>
      <c r="B30" s="39" t="s">
        <v>51</v>
      </c>
      <c r="C30" s="40">
        <v>632</v>
      </c>
      <c r="D30" s="85" t="s">
        <v>38</v>
      </c>
      <c r="E30" s="86"/>
      <c r="F30" s="87"/>
      <c r="G30" s="41">
        <v>1200</v>
      </c>
      <c r="H30" s="23">
        <v>300</v>
      </c>
      <c r="I30" s="45" t="s">
        <v>52</v>
      </c>
      <c r="J30" s="46"/>
      <c r="K30" s="46"/>
      <c r="L30" s="47"/>
    </row>
    <row r="31" spans="1:12" ht="15.75" x14ac:dyDescent="0.25">
      <c r="A31" s="37"/>
      <c r="B31" s="39" t="s">
        <v>51</v>
      </c>
      <c r="C31" s="40">
        <v>633</v>
      </c>
      <c r="D31" s="42" t="s">
        <v>42</v>
      </c>
      <c r="E31" s="43"/>
      <c r="F31" s="44"/>
      <c r="G31" s="41">
        <v>2000</v>
      </c>
      <c r="H31" s="23">
        <v>700</v>
      </c>
      <c r="I31" s="45" t="s">
        <v>53</v>
      </c>
      <c r="J31" s="46"/>
      <c r="K31" s="46"/>
      <c r="L31" s="47"/>
    </row>
    <row r="32" spans="1:12" ht="15.75" x14ac:dyDescent="0.25">
      <c r="A32" s="37"/>
      <c r="B32" s="39" t="s">
        <v>54</v>
      </c>
      <c r="C32" s="40">
        <v>637</v>
      </c>
      <c r="D32" s="85" t="s">
        <v>31</v>
      </c>
      <c r="E32" s="86"/>
      <c r="F32" s="87"/>
      <c r="G32" s="41">
        <v>1500</v>
      </c>
      <c r="H32" s="23">
        <v>300</v>
      </c>
      <c r="I32" s="45" t="s">
        <v>55</v>
      </c>
      <c r="J32" s="46"/>
      <c r="K32" s="46"/>
      <c r="L32" s="47"/>
    </row>
    <row r="33" spans="1:12" x14ac:dyDescent="0.25">
      <c r="B33" s="39"/>
      <c r="C33" s="40"/>
      <c r="D33" s="85"/>
      <c r="E33" s="86"/>
      <c r="F33" s="87"/>
      <c r="G33" s="41"/>
      <c r="H33" s="28">
        <f>SUM(H20:H32)</f>
        <v>14400</v>
      </c>
      <c r="I33" s="48"/>
      <c r="J33" s="49"/>
      <c r="K33" s="49"/>
      <c r="L33" s="50"/>
    </row>
    <row r="34" spans="1:12" x14ac:dyDescent="0.25">
      <c r="A34" s="29" t="s">
        <v>15</v>
      </c>
      <c r="B34" s="39" t="s">
        <v>30</v>
      </c>
      <c r="C34" s="40">
        <v>713</v>
      </c>
      <c r="D34" s="51" t="s">
        <v>56</v>
      </c>
      <c r="E34" s="52"/>
      <c r="F34" s="53"/>
      <c r="G34" s="41">
        <v>5000</v>
      </c>
      <c r="H34" s="54">
        <v>3000</v>
      </c>
      <c r="I34" s="82" t="s">
        <v>57</v>
      </c>
      <c r="J34" s="83"/>
      <c r="K34" s="83"/>
      <c r="L34" s="84"/>
    </row>
    <row r="35" spans="1:12" x14ac:dyDescent="0.25">
      <c r="A35" s="38"/>
      <c r="B35" s="39" t="s">
        <v>49</v>
      </c>
      <c r="C35" s="40">
        <v>713</v>
      </c>
      <c r="D35" s="51" t="s">
        <v>56</v>
      </c>
      <c r="E35" s="55"/>
      <c r="F35" s="56"/>
      <c r="G35" s="41">
        <v>4000</v>
      </c>
      <c r="H35" s="57">
        <v>-4000</v>
      </c>
      <c r="I35" s="82" t="s">
        <v>58</v>
      </c>
      <c r="J35" s="83"/>
      <c r="K35" s="83"/>
      <c r="L35" s="84"/>
    </row>
    <row r="36" spans="1:12" x14ac:dyDescent="0.25">
      <c r="A36" s="38"/>
      <c r="B36" s="39" t="s">
        <v>59</v>
      </c>
      <c r="C36" s="40">
        <v>716</v>
      </c>
      <c r="D36" s="85" t="s">
        <v>60</v>
      </c>
      <c r="E36" s="86"/>
      <c r="F36" s="87"/>
      <c r="G36" s="41">
        <v>0</v>
      </c>
      <c r="H36" s="58">
        <v>12350</v>
      </c>
      <c r="I36" s="82" t="s">
        <v>61</v>
      </c>
      <c r="J36" s="83"/>
      <c r="K36" s="83"/>
      <c r="L36" s="84"/>
    </row>
    <row r="37" spans="1:12" x14ac:dyDescent="0.25">
      <c r="A37" s="38"/>
      <c r="B37" s="39"/>
      <c r="C37" s="40"/>
      <c r="D37" s="59"/>
      <c r="E37" s="55"/>
      <c r="F37" s="56"/>
      <c r="G37" s="41"/>
      <c r="H37" s="60">
        <f>SUM(H34:H36)</f>
        <v>11350</v>
      </c>
      <c r="I37" s="61"/>
      <c r="J37" s="62"/>
      <c r="K37" s="62"/>
      <c r="L37" s="63"/>
    </row>
    <row r="38" spans="1:12" x14ac:dyDescent="0.25">
      <c r="A38" s="29" t="s">
        <v>62</v>
      </c>
      <c r="B38" s="64"/>
      <c r="C38" s="40">
        <v>819</v>
      </c>
      <c r="D38" s="42" t="s">
        <v>63</v>
      </c>
      <c r="E38" s="43"/>
      <c r="F38" s="44"/>
      <c r="G38" s="41">
        <v>10000</v>
      </c>
      <c r="H38" s="32">
        <v>10000</v>
      </c>
      <c r="I38" s="48" t="s">
        <v>64</v>
      </c>
      <c r="J38" s="65"/>
      <c r="K38" s="65"/>
      <c r="L38" s="56"/>
    </row>
    <row r="39" spans="1:12" x14ac:dyDescent="0.25">
      <c r="A39" s="31"/>
      <c r="B39" s="64"/>
      <c r="C39" s="40"/>
      <c r="D39" s="42"/>
      <c r="E39" s="43"/>
      <c r="F39" s="44"/>
      <c r="G39" s="41"/>
      <c r="H39" s="28">
        <f>SUM(H38)</f>
        <v>10000</v>
      </c>
      <c r="I39" s="48"/>
      <c r="J39" s="65"/>
      <c r="K39" s="65"/>
      <c r="L39" s="56"/>
    </row>
    <row r="40" spans="1:12" x14ac:dyDescent="0.25">
      <c r="A40" s="29" t="s">
        <v>65</v>
      </c>
      <c r="B40" s="66" t="s">
        <v>59</v>
      </c>
      <c r="C40" s="67">
        <v>641</v>
      </c>
      <c r="D40" s="25" t="s">
        <v>66</v>
      </c>
      <c r="E40" s="26"/>
      <c r="F40" s="27"/>
      <c r="G40" s="22">
        <v>1200</v>
      </c>
      <c r="H40" s="32">
        <v>1300</v>
      </c>
      <c r="I40" s="79" t="s">
        <v>67</v>
      </c>
      <c r="J40" s="80"/>
      <c r="K40" s="80"/>
      <c r="L40" s="81"/>
    </row>
    <row r="41" spans="1:12" x14ac:dyDescent="0.25">
      <c r="A41" s="29"/>
      <c r="B41" s="39" t="s">
        <v>59</v>
      </c>
      <c r="C41" s="40">
        <v>641</v>
      </c>
      <c r="D41" s="88" t="s">
        <v>68</v>
      </c>
      <c r="E41" s="89"/>
      <c r="F41" s="90"/>
      <c r="G41" s="22">
        <v>73400</v>
      </c>
      <c r="H41" s="32">
        <v>2400</v>
      </c>
      <c r="I41" s="79" t="s">
        <v>67</v>
      </c>
      <c r="J41" s="80"/>
      <c r="K41" s="80"/>
      <c r="L41" s="81"/>
    </row>
    <row r="42" spans="1:12" x14ac:dyDescent="0.25">
      <c r="A42" s="31"/>
      <c r="B42" s="39" t="s">
        <v>59</v>
      </c>
      <c r="C42" s="40">
        <v>641</v>
      </c>
      <c r="D42" s="25" t="s">
        <v>69</v>
      </c>
      <c r="E42" s="26"/>
      <c r="F42" s="27"/>
      <c r="G42" s="22">
        <v>900</v>
      </c>
      <c r="H42" s="32">
        <v>300</v>
      </c>
      <c r="I42" s="79" t="s">
        <v>67</v>
      </c>
      <c r="J42" s="80"/>
      <c r="K42" s="80"/>
      <c r="L42" s="81"/>
    </row>
    <row r="43" spans="1:12" x14ac:dyDescent="0.25">
      <c r="A43" s="31"/>
      <c r="B43" s="39" t="s">
        <v>59</v>
      </c>
      <c r="C43" s="40">
        <v>641</v>
      </c>
      <c r="D43" s="25" t="s">
        <v>70</v>
      </c>
      <c r="E43" s="26"/>
      <c r="F43" s="27"/>
      <c r="G43" s="22">
        <v>5500</v>
      </c>
      <c r="H43" s="32">
        <v>500</v>
      </c>
      <c r="I43" s="79" t="s">
        <v>67</v>
      </c>
      <c r="J43" s="80"/>
      <c r="K43" s="80"/>
      <c r="L43" s="81"/>
    </row>
    <row r="44" spans="1:12" x14ac:dyDescent="0.25">
      <c r="A44" s="31"/>
      <c r="B44" s="39" t="s">
        <v>59</v>
      </c>
      <c r="C44" s="40">
        <v>641</v>
      </c>
      <c r="D44" s="25" t="s">
        <v>71</v>
      </c>
      <c r="E44" s="26"/>
      <c r="F44" s="27"/>
      <c r="G44" s="22">
        <v>1000</v>
      </c>
      <c r="H44" s="32">
        <v>300</v>
      </c>
      <c r="I44" s="79" t="s">
        <v>67</v>
      </c>
      <c r="J44" s="80"/>
      <c r="K44" s="80"/>
      <c r="L44" s="81"/>
    </row>
    <row r="45" spans="1:12" x14ac:dyDescent="0.25">
      <c r="A45" s="31"/>
      <c r="B45" s="39" t="s">
        <v>59</v>
      </c>
      <c r="C45" s="40">
        <v>641</v>
      </c>
      <c r="D45" s="42" t="s">
        <v>72</v>
      </c>
      <c r="E45" s="43"/>
      <c r="F45" s="44"/>
      <c r="G45" s="41">
        <v>16820</v>
      </c>
      <c r="H45" s="32">
        <v>4000</v>
      </c>
      <c r="I45" s="79" t="s">
        <v>73</v>
      </c>
      <c r="J45" s="80"/>
      <c r="K45" s="80"/>
      <c r="L45" s="81"/>
    </row>
    <row r="46" spans="1:12" x14ac:dyDescent="0.25">
      <c r="A46" s="31"/>
      <c r="B46" s="39" t="s">
        <v>59</v>
      </c>
      <c r="C46" s="40">
        <v>641</v>
      </c>
      <c r="D46" s="42" t="s">
        <v>74</v>
      </c>
      <c r="E46" s="43"/>
      <c r="F46" s="44"/>
      <c r="G46" s="41">
        <v>215000</v>
      </c>
      <c r="H46" s="32">
        <v>-4000</v>
      </c>
      <c r="I46" s="45" t="s">
        <v>75</v>
      </c>
      <c r="J46" s="65"/>
      <c r="K46" s="65"/>
      <c r="L46" s="56"/>
    </row>
    <row r="47" spans="1:12" x14ac:dyDescent="0.25">
      <c r="A47" s="31"/>
      <c r="B47" s="39"/>
      <c r="C47" s="40"/>
      <c r="D47" s="42"/>
      <c r="E47" s="43"/>
      <c r="F47" s="44"/>
      <c r="G47" s="41"/>
      <c r="H47" s="28">
        <f>SUM(H40:H46)</f>
        <v>4800</v>
      </c>
      <c r="I47" s="45"/>
      <c r="J47" s="65"/>
      <c r="K47" s="65"/>
      <c r="L47" s="56"/>
    </row>
    <row r="48" spans="1:12" x14ac:dyDescent="0.25">
      <c r="A48" s="31" t="s">
        <v>28</v>
      </c>
      <c r="B48" s="39"/>
      <c r="C48" s="40"/>
      <c r="D48" s="42"/>
      <c r="E48" s="68"/>
      <c r="F48" s="69"/>
      <c r="G48" s="41"/>
      <c r="H48" s="70">
        <f>H33+H37+H39+H47</f>
        <v>40550</v>
      </c>
      <c r="I48" s="48"/>
      <c r="J48" s="55"/>
      <c r="K48" s="55"/>
      <c r="L48" s="56"/>
    </row>
    <row r="49" spans="1:11" x14ac:dyDescent="0.25">
      <c r="A49" s="71" t="s">
        <v>76</v>
      </c>
    </row>
    <row r="50" spans="1:11" x14ac:dyDescent="0.25">
      <c r="A50" t="s">
        <v>77</v>
      </c>
      <c r="H50" s="11" t="s">
        <v>78</v>
      </c>
      <c r="I50" s="11"/>
      <c r="J50" s="72" t="s">
        <v>79</v>
      </c>
      <c r="K50" s="72"/>
    </row>
    <row r="51" spans="1:11" x14ac:dyDescent="0.25">
      <c r="H51" s="11" t="s">
        <v>80</v>
      </c>
      <c r="I51" s="11"/>
      <c r="J51" s="72" t="s">
        <v>81</v>
      </c>
      <c r="K51" s="72"/>
    </row>
    <row r="52" spans="1:11" x14ac:dyDescent="0.25">
      <c r="H52" s="73" t="s">
        <v>82</v>
      </c>
      <c r="I52" s="11"/>
      <c r="J52" s="74">
        <v>43440</v>
      </c>
      <c r="K52" s="72"/>
    </row>
    <row r="53" spans="1:11" x14ac:dyDescent="0.25">
      <c r="H53" s="73" t="s">
        <v>83</v>
      </c>
      <c r="I53" s="11"/>
      <c r="J53" s="72" t="s">
        <v>84</v>
      </c>
      <c r="K53" s="72"/>
    </row>
    <row r="54" spans="1:11" x14ac:dyDescent="0.25">
      <c r="A54" s="75" t="s">
        <v>85</v>
      </c>
      <c r="B54" s="3"/>
      <c r="G54" s="75" t="s">
        <v>86</v>
      </c>
      <c r="H54" s="3"/>
    </row>
    <row r="55" spans="1:11" x14ac:dyDescent="0.25">
      <c r="A55" s="29"/>
      <c r="B55" s="29" t="s">
        <v>87</v>
      </c>
      <c r="C55" s="29" t="s">
        <v>88</v>
      </c>
      <c r="D55" s="29" t="s">
        <v>89</v>
      </c>
      <c r="G55" s="38"/>
      <c r="H55" s="4" t="s">
        <v>87</v>
      </c>
      <c r="I55" s="4" t="s">
        <v>88</v>
      </c>
      <c r="J55" s="4" t="s">
        <v>89</v>
      </c>
    </row>
    <row r="56" spans="1:11" x14ac:dyDescent="0.25">
      <c r="A56" s="29" t="s">
        <v>90</v>
      </c>
      <c r="B56" s="23">
        <v>2245580</v>
      </c>
      <c r="C56" s="23">
        <v>2110580</v>
      </c>
      <c r="D56" s="23">
        <v>135000</v>
      </c>
      <c r="G56" s="29" t="s">
        <v>90</v>
      </c>
      <c r="H56" s="23">
        <f>B56+H7+H17</f>
        <v>2285400</v>
      </c>
      <c r="I56" s="23">
        <f>C56+H33+H47</f>
        <v>2129780</v>
      </c>
      <c r="J56" s="76">
        <f>H56-I56</f>
        <v>155620</v>
      </c>
    </row>
    <row r="57" spans="1:11" x14ac:dyDescent="0.25">
      <c r="A57" s="29" t="s">
        <v>91</v>
      </c>
      <c r="B57" s="23">
        <v>242000</v>
      </c>
      <c r="C57" s="23">
        <v>446158</v>
      </c>
      <c r="D57" s="23">
        <v>-204158</v>
      </c>
      <c r="G57" s="77" t="s">
        <v>91</v>
      </c>
      <c r="H57" s="23">
        <f>B57+H9</f>
        <v>242500</v>
      </c>
      <c r="I57" s="23">
        <f>C57+H37</f>
        <v>457508</v>
      </c>
      <c r="J57" s="76">
        <f t="shared" ref="J57:J59" si="0">H57-I57</f>
        <v>-215008</v>
      </c>
    </row>
    <row r="58" spans="1:11" x14ac:dyDescent="0.25">
      <c r="A58" s="29" t="s">
        <v>92</v>
      </c>
      <c r="B58" s="23">
        <v>185900</v>
      </c>
      <c r="C58" s="23">
        <v>104150</v>
      </c>
      <c r="D58" s="23">
        <v>81750</v>
      </c>
      <c r="G58" s="77" t="s">
        <v>92</v>
      </c>
      <c r="H58" s="23">
        <f>B58+H11</f>
        <v>187900</v>
      </c>
      <c r="I58" s="23">
        <f>C58+H39</f>
        <v>114150</v>
      </c>
      <c r="J58" s="76">
        <f t="shared" si="0"/>
        <v>73750</v>
      </c>
    </row>
    <row r="59" spans="1:11" x14ac:dyDescent="0.25">
      <c r="A59" s="29"/>
      <c r="B59" s="28">
        <v>2673480</v>
      </c>
      <c r="C59" s="28">
        <v>2660888</v>
      </c>
      <c r="D59" s="28">
        <v>12592</v>
      </c>
      <c r="E59" s="71"/>
      <c r="G59" s="78"/>
      <c r="H59" s="28">
        <f>SUM(H56:H58)</f>
        <v>2715800</v>
      </c>
      <c r="I59" s="28">
        <f>SUM(I56:I58)</f>
        <v>2701438</v>
      </c>
      <c r="J59" s="10">
        <f t="shared" si="0"/>
        <v>14362</v>
      </c>
    </row>
    <row r="62" spans="1:11" x14ac:dyDescent="0.25">
      <c r="A62" s="71" t="s">
        <v>93</v>
      </c>
    </row>
    <row r="63" spans="1:11" x14ac:dyDescent="0.25">
      <c r="A63" t="s">
        <v>94</v>
      </c>
    </row>
    <row r="64" spans="1:11" x14ac:dyDescent="0.25">
      <c r="A64" t="s">
        <v>95</v>
      </c>
    </row>
    <row r="65" spans="1:1" x14ac:dyDescent="0.25">
      <c r="A65" t="s">
        <v>96</v>
      </c>
    </row>
  </sheetData>
  <mergeCells count="47">
    <mergeCell ref="I7:L7"/>
    <mergeCell ref="D3:F3"/>
    <mergeCell ref="I3:L3"/>
    <mergeCell ref="D5:F5"/>
    <mergeCell ref="I5:L5"/>
    <mergeCell ref="I6:L6"/>
    <mergeCell ref="I16:L16"/>
    <mergeCell ref="D8:F8"/>
    <mergeCell ref="I8:L8"/>
    <mergeCell ref="I9:L9"/>
    <mergeCell ref="D10:F10"/>
    <mergeCell ref="I10:L10"/>
    <mergeCell ref="I11:L11"/>
    <mergeCell ref="I12:L12"/>
    <mergeCell ref="D13:F13"/>
    <mergeCell ref="I13:L13"/>
    <mergeCell ref="I14:L14"/>
    <mergeCell ref="I15:L15"/>
    <mergeCell ref="D18:F18"/>
    <mergeCell ref="I18:L18"/>
    <mergeCell ref="D19:F19"/>
    <mergeCell ref="I19:L19"/>
    <mergeCell ref="D20:F20"/>
    <mergeCell ref="I20:L20"/>
    <mergeCell ref="D33:F33"/>
    <mergeCell ref="D21:F21"/>
    <mergeCell ref="I21:L21"/>
    <mergeCell ref="D22:F22"/>
    <mergeCell ref="I22:L22"/>
    <mergeCell ref="D23:F23"/>
    <mergeCell ref="I23:L23"/>
    <mergeCell ref="D24:F24"/>
    <mergeCell ref="I24:L24"/>
    <mergeCell ref="D26:F26"/>
    <mergeCell ref="D30:F30"/>
    <mergeCell ref="D32:F32"/>
    <mergeCell ref="D36:F36"/>
    <mergeCell ref="I36:L36"/>
    <mergeCell ref="I40:L40"/>
    <mergeCell ref="D41:F41"/>
    <mergeCell ref="I41:L41"/>
    <mergeCell ref="I42:L42"/>
    <mergeCell ref="I43:L43"/>
    <mergeCell ref="I44:L44"/>
    <mergeCell ref="I45:L45"/>
    <mergeCell ref="I34:L34"/>
    <mergeCell ref="I35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MAJERČÁKOVÁ Andrea</dc:creator>
  <cp:lastModifiedBy>KURŇAVA Ján</cp:lastModifiedBy>
  <dcterms:created xsi:type="dcterms:W3CDTF">2018-12-07T11:47:19Z</dcterms:created>
  <dcterms:modified xsi:type="dcterms:W3CDTF">2018-12-07T13:19:01Z</dcterms:modified>
</cp:coreProperties>
</file>